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63423be44d1a90c/Documents/BHAVANA/Accounts/Updated List of Members/Membership Form Bhavana/"/>
    </mc:Choice>
  </mc:AlternateContent>
  <xr:revisionPtr revIDLastSave="27" documentId="8_{5E75AC14-81F4-4DD0-BAB3-B509212BA640}" xr6:coauthVersionLast="47" xr6:coauthVersionMax="47" xr10:uidLastSave="{F635F130-30AB-4851-A390-789FDDEDFFCA}"/>
  <bookViews>
    <workbookView xWindow="-120" yWindow="-120" windowWidth="24240" windowHeight="13140" xr2:uid="{196EFA74-0FBF-4BFF-ACE9-54E7D26660DB}"/>
  </bookViews>
  <sheets>
    <sheet name="Instructions" sheetId="2" r:id="rId1"/>
    <sheet name="Composite Application Form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0" i="1" l="1"/>
  <c r="C73" i="1"/>
  <c r="C78" i="1"/>
  <c r="E60" i="1"/>
  <c r="D60" i="1"/>
  <c r="C60" i="1"/>
  <c r="C72" i="1"/>
  <c r="D46" i="1"/>
  <c r="C20" i="1"/>
  <c r="C70" i="1"/>
  <c r="E46" i="1" l="1"/>
  <c r="C46" i="1" s="1"/>
  <c r="C74" i="1" s="1"/>
</calcChain>
</file>

<file path=xl/sharedStrings.xml><?xml version="1.0" encoding="utf-8"?>
<sst xmlns="http://schemas.openxmlformats.org/spreadsheetml/2006/main" count="160" uniqueCount="135">
  <si>
    <t>Name:</t>
  </si>
  <si>
    <t>Name in full:</t>
  </si>
  <si>
    <t>Postal AddressLine1:</t>
  </si>
  <si>
    <t>Postal AddressLine2:</t>
  </si>
  <si>
    <t>Postal District:</t>
  </si>
  <si>
    <t>Pincode:</t>
  </si>
  <si>
    <t>Details of Spouse, if any</t>
  </si>
  <si>
    <t>Telephone:</t>
  </si>
  <si>
    <t>Mobile:</t>
  </si>
  <si>
    <t>E-Mail:</t>
  </si>
  <si>
    <t>Date of Birth:</t>
  </si>
  <si>
    <t>Blood Group:</t>
  </si>
  <si>
    <t>Date of Marriage:</t>
  </si>
  <si>
    <t>Educational Qualification:</t>
  </si>
  <si>
    <t>If retired, Deptt Served/ 
Profession
before Retirement:</t>
  </si>
  <si>
    <t>Current Engagement, if any:</t>
  </si>
  <si>
    <t>Professional Qualification:</t>
  </si>
  <si>
    <t>Professional Experience:</t>
  </si>
  <si>
    <t>Details of Close Relative/ Friends to be contacted in case of emergency:</t>
  </si>
  <si>
    <t>Age</t>
  </si>
  <si>
    <t>Relation</t>
  </si>
  <si>
    <t>Address, Phone, Mobile, e-mail</t>
  </si>
  <si>
    <t>Sl. No.</t>
  </si>
  <si>
    <t>Prefix (Shri/Smt/Km):</t>
  </si>
  <si>
    <t>BHARATIYA VARISHTHA NAGARIK SAMITI - Yeida Branch</t>
  </si>
  <si>
    <t>An all India secular, non-political, non-profit, non-government voluntary organisation dedicated to the cause and care of Aged Persons and weaker sections of society including women, Physically &amp; Mentally Challenged Persons and Destitute, registered at Lucknow under Societies Registration Act, 1860. Registration No. 662/2000-01</t>
  </si>
  <si>
    <r>
      <rPr>
        <b/>
        <u/>
        <sz val="11"/>
        <color theme="1"/>
        <rFont val="Calibri"/>
        <family val="2"/>
        <scheme val="minor"/>
      </rPr>
      <t>HQ:</t>
    </r>
    <r>
      <rPr>
        <sz val="11"/>
        <color theme="1"/>
        <rFont val="Calibri"/>
        <family val="2"/>
        <scheme val="minor"/>
      </rPr>
      <t xml:space="preserve"> 507, Kasmanda Apartments, 2, Park Road, Hazratganj, Lucknow-226001, India</t>
    </r>
  </si>
  <si>
    <r>
      <rPr>
        <b/>
        <u/>
        <sz val="16"/>
        <color theme="1"/>
        <rFont val="Calibri"/>
        <family val="2"/>
        <scheme val="minor"/>
      </rPr>
      <t>Postal Address:</t>
    </r>
    <r>
      <rPr>
        <sz val="16"/>
        <color theme="1"/>
        <rFont val="Calibri"/>
        <family val="2"/>
        <scheme val="minor"/>
      </rPr>
      <t xml:space="preserve"> B-99, Sector 30, Noida-201303, Distt: Gautam Budh Nagar, Uttar Pradesh, India</t>
    </r>
  </si>
  <si>
    <t>Date of Application:</t>
  </si>
  <si>
    <t>Eligibility</t>
  </si>
  <si>
    <r>
      <t>Individual Member:</t>
    </r>
    <r>
      <rPr>
        <sz val="11"/>
        <color theme="1"/>
        <rFont val="Calibri"/>
        <family val="2"/>
        <scheme val="minor"/>
      </rPr>
      <t xml:space="preserve"> Minimum Age 50 Yrs</t>
    </r>
  </si>
  <si>
    <r>
      <rPr>
        <b/>
        <sz val="11"/>
        <color theme="1"/>
        <rFont val="Calibri"/>
        <family val="2"/>
        <scheme val="minor"/>
      </rPr>
      <t>Voluntary Member:</t>
    </r>
    <r>
      <rPr>
        <sz val="11"/>
        <color theme="1"/>
        <rFont val="Calibri"/>
        <family val="2"/>
        <scheme val="minor"/>
      </rPr>
      <t xml:space="preserve"> Less than 50 Yrs Age</t>
    </r>
  </si>
  <si>
    <t>Membership Categories</t>
  </si>
  <si>
    <t>One time Membership Fees</t>
  </si>
  <si>
    <t>Rights &amp; Privileges</t>
  </si>
  <si>
    <t>Participate and contribute in activities of BHAVANA</t>
  </si>
  <si>
    <t>Shall be invited in all Executive Meetings, EGMs and AGMs of BHAVANA</t>
  </si>
  <si>
    <t>Shall be invited only in AGMs of BHAVANA</t>
  </si>
  <si>
    <t>Father/ Husband Name:</t>
  </si>
  <si>
    <t>Residential Status 
(Indian/ Non-Resident Indian):</t>
  </si>
  <si>
    <t>Down Payment Plan</t>
  </si>
  <si>
    <t>Unit Type</t>
  </si>
  <si>
    <t>Total Basic Cost Payable</t>
  </si>
  <si>
    <t>At the time of booking</t>
  </si>
  <si>
    <t>On notice of possession</t>
  </si>
  <si>
    <t>Occupation</t>
  </si>
  <si>
    <t>Construction Linked Plan</t>
  </si>
  <si>
    <t>On completion of Basement Roof</t>
  </si>
  <si>
    <t>10% of Basic Cost</t>
  </si>
  <si>
    <t>On completion of Ground Floor Roof</t>
  </si>
  <si>
    <t>On completion of First Floor Roof</t>
  </si>
  <si>
    <t>On Completion of 2nd Floor Roof</t>
  </si>
  <si>
    <t>On completion of 3rd Floor Roof</t>
  </si>
  <si>
    <t>On completion of External finish</t>
  </si>
  <si>
    <t>Unit Description</t>
  </si>
  <si>
    <t xml:space="preserve">Super Area </t>
  </si>
  <si>
    <t>Internal Size</t>
  </si>
  <si>
    <t>1 BHK [i.e. Drg Room+ Bed Room (2-beds)] to accommodate two persons with kitchenette and attached toilet complete with furniture</t>
  </si>
  <si>
    <t>Single Room (2-Beds) to accommodate two person with kitchenette and attached toilet) complete with furniture</t>
  </si>
  <si>
    <t>Shared Room (1- Bed in a room in a room with 2/4 beds with kitchenette and attached toilet) complete with furniture</t>
  </si>
  <si>
    <t>Two units in internal size of 28’6” X 14’0”</t>
  </si>
  <si>
    <t>One Unit in internal size of 28’ 6” X 14’0”</t>
  </si>
  <si>
    <t>4-beds in internal size of 28’ 6” X 14’0”</t>
  </si>
  <si>
    <t>1480 sft</t>
  </si>
  <si>
    <t>740 sft</t>
  </si>
  <si>
    <t>370 sft</t>
  </si>
  <si>
    <t>Name of Detail:</t>
  </si>
  <si>
    <t>Available Membership Categories:</t>
  </si>
  <si>
    <t>Payment Towards Membership:</t>
  </si>
  <si>
    <t>Details of Primary Applicant</t>
  </si>
  <si>
    <t>Vishishta-Spouse (1) or Aajeevan-Spouse (2)</t>
  </si>
  <si>
    <t>Aajeevan-Spouse (2)</t>
  </si>
  <si>
    <t>Luxury (1)</t>
  </si>
  <si>
    <t>Standard (2)</t>
  </si>
  <si>
    <t>Dormitory/ Shared (3)</t>
  </si>
  <si>
    <r>
      <t xml:space="preserve">Residential Unit Opted: </t>
    </r>
    <r>
      <rPr>
        <sz val="9"/>
        <color theme="1"/>
        <rFont val="Calibri"/>
        <family val="2"/>
        <scheme val="minor"/>
      </rPr>
      <t>[Enter numerals for</t>
    </r>
    <r>
      <rPr>
        <b/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Luxury as 1, Standard as 2, or Dormitory as 3]</t>
    </r>
  </si>
  <si>
    <r>
      <t xml:space="preserve">Opted Membership Category: </t>
    </r>
    <r>
      <rPr>
        <sz val="9"/>
        <color theme="1"/>
        <rFont val="Calibri"/>
        <family val="2"/>
        <scheme val="minor"/>
      </rPr>
      <t>Enter numerals 1,2, or 3 as indicated above against category)</t>
    </r>
  </si>
  <si>
    <t>Vishishta (1)</t>
  </si>
  <si>
    <t>Vishishta-Spouse (1)</t>
  </si>
  <si>
    <t>Aajeevan (2)</t>
  </si>
  <si>
    <t>Voluntary Member (3)</t>
  </si>
  <si>
    <t>Vishishta (1), Aajeevan (2),  or Voluntary (3)</t>
  </si>
  <si>
    <t>Total (Primary Member + Spouse, if any)</t>
  </si>
  <si>
    <r>
      <rPr>
        <b/>
        <u/>
        <sz val="24"/>
        <color theme="1"/>
        <rFont val="Calibri"/>
        <family val="2"/>
        <scheme val="minor"/>
      </rPr>
      <t>Composite Application  Form</t>
    </r>
    <r>
      <rPr>
        <b/>
        <u/>
        <sz val="16"/>
        <color theme="1"/>
        <rFont val="Calibri"/>
        <family val="2"/>
        <scheme val="minor"/>
      </rPr>
      <t xml:space="preserve"> 
</t>
    </r>
    <r>
      <rPr>
        <b/>
        <sz val="16"/>
        <color theme="1"/>
        <rFont val="Calibri"/>
        <family val="2"/>
        <scheme val="minor"/>
      </rPr>
      <t xml:space="preserve">(1) </t>
    </r>
    <r>
      <rPr>
        <b/>
        <u/>
        <sz val="16"/>
        <color theme="1"/>
        <rFont val="Calibri"/>
        <family val="2"/>
        <scheme val="minor"/>
      </rPr>
      <t>Membership of BHAVANA,</t>
    </r>
    <r>
      <rPr>
        <b/>
        <sz val="16"/>
        <color theme="1"/>
        <rFont val="Calibri"/>
        <family val="2"/>
        <scheme val="minor"/>
      </rPr>
      <t xml:space="preserve"> and </t>
    </r>
    <r>
      <rPr>
        <b/>
        <u/>
        <sz val="16"/>
        <color theme="1"/>
        <rFont val="Calibri"/>
        <family val="2"/>
        <scheme val="minor"/>
      </rPr>
      <t xml:space="preserve">
</t>
    </r>
    <r>
      <rPr>
        <b/>
        <sz val="16"/>
        <color theme="1"/>
        <rFont val="Calibri"/>
        <family val="2"/>
        <scheme val="minor"/>
      </rPr>
      <t xml:space="preserve">(2) </t>
    </r>
    <r>
      <rPr>
        <b/>
        <u/>
        <sz val="16"/>
        <color theme="1"/>
        <rFont val="Calibri"/>
        <family val="2"/>
        <scheme val="minor"/>
      </rPr>
      <t>Allotment of Residential Unit in BHAVANA Happy Home for Elders</t>
    </r>
  </si>
  <si>
    <r>
      <t>Latest by 30</t>
    </r>
    <r>
      <rPr>
        <b/>
        <vertAlign val="superscript"/>
        <sz val="11"/>
        <color theme="1"/>
        <rFont val="Calibri"/>
        <family val="2"/>
        <scheme val="minor"/>
      </rPr>
      <t>th</t>
    </r>
    <r>
      <rPr>
        <b/>
        <sz val="11"/>
        <color theme="1"/>
        <rFont val="Calibri"/>
        <family val="2"/>
        <scheme val="minor"/>
      </rPr>
      <t xml:space="preserve"> April’22</t>
    </r>
  </si>
  <si>
    <t>i.e. 30% of 18 Lacs less booking Amount</t>
  </si>
  <si>
    <t>i.e. 30% of 27 Lacs less booking Amount</t>
  </si>
  <si>
    <t>i.e. 30% of 54 Lacs less booking Amount</t>
  </si>
  <si>
    <t>Payment Details:</t>
  </si>
  <si>
    <r>
      <rPr>
        <sz val="11"/>
        <color theme="1"/>
        <rFont val="Calibri"/>
        <family val="2"/>
        <scheme val="minor"/>
      </rPr>
      <t xml:space="preserve">Cheque to be drawn favouring: favouring; </t>
    </r>
    <r>
      <rPr>
        <b/>
        <sz val="11"/>
        <color theme="1"/>
        <rFont val="Calibri"/>
        <family val="2"/>
        <scheme val="minor"/>
      </rPr>
      <t>'Bharatiya Varishtha Nagarik Samiti'</t>
    </r>
    <r>
      <rPr>
        <sz val="11"/>
        <color theme="1"/>
        <rFont val="Calibri"/>
        <family val="2"/>
        <scheme val="minor"/>
      </rPr>
      <t xml:space="preserve"> and to be credited to 
</t>
    </r>
    <r>
      <rPr>
        <b/>
        <sz val="11"/>
        <color theme="1"/>
        <rFont val="Calibri"/>
        <family val="2"/>
        <scheme val="minor"/>
      </rPr>
      <t>S.B.A/c No.</t>
    </r>
    <r>
      <rPr>
        <sz val="11"/>
        <color theme="1"/>
        <rFont val="Calibri"/>
        <family val="2"/>
        <scheme val="minor"/>
      </rPr>
      <t xml:space="preserve"> 920010016314782; at </t>
    </r>
    <r>
      <rPr>
        <b/>
        <sz val="11"/>
        <color theme="1"/>
        <rFont val="Calibri"/>
        <family val="2"/>
        <scheme val="minor"/>
      </rPr>
      <t>Axis Bank Ltd, Sector 31, Noida Branch</t>
    </r>
    <r>
      <rPr>
        <sz val="11"/>
        <color theme="1"/>
        <rFont val="Calibri"/>
        <family val="2"/>
        <scheme val="minor"/>
      </rPr>
      <t xml:space="preserve"> (IFSC Code: UTIB000472)</t>
    </r>
  </si>
  <si>
    <r>
      <rPr>
        <b/>
        <sz val="11"/>
        <color theme="1"/>
        <rFont val="Calibri"/>
        <family val="2"/>
        <scheme val="minor"/>
      </rPr>
      <t>Details of Bank Account for Payments</t>
    </r>
    <r>
      <rPr>
        <sz val="11"/>
        <color theme="1"/>
        <rFont val="Calibri"/>
        <family val="2"/>
        <scheme val="minor"/>
      </rPr>
      <t xml:space="preserve"> </t>
    </r>
  </si>
  <si>
    <t xml:space="preserve">Cheque No. / Direct Credit with Its Date </t>
  </si>
  <si>
    <t>Your Bank &amp; Branch Name</t>
  </si>
  <si>
    <t>Amount actually Paid</t>
  </si>
  <si>
    <r>
      <t xml:space="preserve">Payment Plan Opted: </t>
    </r>
    <r>
      <rPr>
        <sz val="9"/>
        <color theme="1"/>
        <rFont val="Calibri"/>
        <family val="2"/>
        <scheme val="minor"/>
      </rPr>
      <t>Enter numerals for 'Down Payment' as 1, 'Construction Linked' as 2, or Flexi as 3)</t>
    </r>
  </si>
  <si>
    <t>Primary Membership</t>
  </si>
  <si>
    <t>Spouse Membership</t>
  </si>
  <si>
    <r>
      <t xml:space="preserve">Balance to be paid
</t>
    </r>
    <r>
      <rPr>
        <sz val="11"/>
        <color theme="1"/>
        <rFont val="Calibri"/>
        <family val="2"/>
        <scheme val="minor"/>
      </rPr>
      <t xml:space="preserve">on or before </t>
    </r>
    <r>
      <rPr>
        <b/>
        <sz val="11"/>
        <color theme="1"/>
        <rFont val="Calibri"/>
        <family val="2"/>
        <scheme val="minor"/>
      </rPr>
      <t>30th April 2022:</t>
    </r>
  </si>
  <si>
    <t>(1) Membership of Bharatiya Varishtha Nagarik Samiti and 
(2) Booking Form  for 'Residential Unit' in 'Bhavana Happy Home for Elders'</t>
  </si>
  <si>
    <t xml:space="preserve">Instructions for Filling &amp; submitting 'Composite Application Form' seeking </t>
  </si>
  <si>
    <t>Editable Boxes</t>
  </si>
  <si>
    <t>Non-editable boxes</t>
  </si>
  <si>
    <t>Such yellow boxes containing data shall turn into green colour</t>
  </si>
  <si>
    <t>All yellow coloured boxes are editable and are to be filled up with information</t>
  </si>
  <si>
    <t>Other uncoloured boxes are locked. Hence these are not editable and no data is to be entered</t>
  </si>
  <si>
    <t>Filled Box</t>
  </si>
  <si>
    <t>B. How much to pay for Membership of Bharatiya Varishtha Nagarik Samiti?</t>
  </si>
  <si>
    <t xml:space="preserve">For 'Category of Membership', use Codes in numerals  1, 2, or 3 as indicated </t>
  </si>
  <si>
    <t>In rows 9 to 14, Eligibility to become member, Membership categories, One time fee and Rights and Privileges are stated for each category of membership.</t>
  </si>
  <si>
    <t>In case the applicant is single, the auto generated code place of 'Detail of Spouse, if any' is to be deleted.</t>
  </si>
  <si>
    <t>In rows 48 to 68, Residential Unit Types i.e. Luxury, Standard and Dormitory respectively in columns C, D and E, have been fully described together with their Payment Plans i.e. 'Down Payment' and 'Construction Linked' plans</t>
  </si>
  <si>
    <t>Select the 'Payment Plan' using codes in numerals 1, or 2 as indicated at C71 (i.e. Row71 and Column C)</t>
  </si>
  <si>
    <t>Booking Amount:</t>
  </si>
  <si>
    <t>Select the 'Category of Residential Unit' using codes in numerals 1,2, or 3 as indicated at C69 i.e. in Row 69 and at Column C</t>
  </si>
  <si>
    <r>
      <rPr>
        <b/>
        <sz val="11"/>
        <color theme="1"/>
        <rFont val="Calibri"/>
        <family val="2"/>
        <scheme val="minor"/>
      </rPr>
      <t>Membership fee payable</t>
    </r>
    <r>
      <rPr>
        <sz val="11"/>
        <color theme="1"/>
        <rFont val="Calibri"/>
        <family val="2"/>
        <scheme val="minor"/>
      </rPr>
      <t xml:space="preserve"> towards the Membership category opted becomes available at C46 i.e. In Row 46 at Column C, </t>
    </r>
  </si>
  <si>
    <r>
      <t xml:space="preserve">Completing as above, </t>
    </r>
    <r>
      <rPr>
        <b/>
        <sz val="11"/>
        <color theme="1"/>
        <rFont val="Calibri"/>
        <family val="2"/>
        <scheme val="minor"/>
      </rPr>
      <t>'Booking Amount'</t>
    </r>
    <r>
      <rPr>
        <sz val="11"/>
        <color theme="1"/>
        <rFont val="Calibri"/>
        <family val="2"/>
        <scheme val="minor"/>
      </rPr>
      <t xml:space="preserve"> is worked out at C73 i.e. in Row 73 at Column C</t>
    </r>
  </si>
  <si>
    <t>C. How much is the 'Booking Amount' for the selected 'Residential Unit'?</t>
  </si>
  <si>
    <t>D. How much? and where? to pay at the time of Booking.</t>
  </si>
  <si>
    <r>
      <t xml:space="preserve">Sum Total of </t>
    </r>
    <r>
      <rPr>
        <b/>
        <sz val="11"/>
        <color theme="1"/>
        <rFont val="Calibri"/>
        <family val="2"/>
        <scheme val="minor"/>
      </rPr>
      <t>[Registration Amount +Membership Fees]</t>
    </r>
    <r>
      <rPr>
        <sz val="11"/>
        <color theme="1"/>
        <rFont val="Calibri"/>
        <family val="2"/>
        <scheme val="minor"/>
      </rPr>
      <t xml:space="preserve"> is required to be paid as at C74, i.e in Row 74 at Column C  </t>
    </r>
  </si>
  <si>
    <t>[Registration Amount +Membership Fees] is required to be paid as per bank details given at row 75</t>
  </si>
  <si>
    <t>Total Amount [Membership Fee+
Booking Amount] payable with Application:</t>
  </si>
  <si>
    <t>A. Basic Fundamentals:</t>
  </si>
  <si>
    <t>Only those above the age of 50 years, also having membership of Bharatiya Varishtha Nagarik Samiti, shall be eligible to occupy the 'Residential Unit' in 'Bhavana Happy Home For Elders'</t>
  </si>
  <si>
    <t>E. Enclosures/ Attachments with 'Composite Application Form'</t>
  </si>
  <si>
    <t>Lifetime Allotment of a residential unit at 'Full Cost' or at 'Partial Cost' in 'Bhavana Happy Home for Elders' is the subsidised estimated cost of the Residential Unit to the extent of 25% assuming CSR/ Individual donations continued to be received in future. Any shortfall therein shall be chargeable to applicant, even during course of its construction.</t>
  </si>
  <si>
    <t xml:space="preserve">Applicants are requested to please read the Sub-lease Agreement, a copy thereof is available on the website for view by applicants. The allotment shall be subject to terms and conditions contained therein. </t>
  </si>
  <si>
    <t>Bhavana Happy Home for Elders' is a Self Financed Project by applicants as its Founder Members, who shall have certain Rights and privileges as defined in the aforesaid Sub-lease Agreement</t>
  </si>
  <si>
    <r>
      <rPr>
        <b/>
        <u/>
        <sz val="36"/>
        <color theme="1"/>
        <rFont val="Calibri"/>
        <family val="2"/>
        <scheme val="minor"/>
      </rPr>
      <t>BHAVANA Happy Home for Elders</t>
    </r>
    <r>
      <rPr>
        <b/>
        <u/>
        <sz val="24"/>
        <color theme="1"/>
        <rFont val="Calibri"/>
        <family val="2"/>
        <scheme val="minor"/>
      </rPr>
      <t xml:space="preserve">
</t>
    </r>
    <r>
      <rPr>
        <b/>
        <sz val="24"/>
        <color theme="1"/>
        <rFont val="Calibri"/>
        <family val="2"/>
        <scheme val="minor"/>
      </rPr>
      <t>Part-II: Residential Unit Booking Request Form</t>
    </r>
  </si>
  <si>
    <t>Part-I: Form for Individual &amp; Voluntary Membership</t>
  </si>
  <si>
    <t>Only members of Bharatiya Varishtha Nagarik Samiti are eligible to book a Residential Unit in 'Bhavana Happy Home For Elders'. Hence, those not existing member, are required to complete Part-I of the 'Composite Application Form'. Existing members to state their Membership No. in their eMail through which the 'Composite Application Form' shall be submitted by them.</t>
  </si>
  <si>
    <t xml:space="preserve">Booking amount, which is 1/12th of the subsidised cost of Residential Unit, entitles you a lifetime rent-free residential unit for one month every year (unutilised to be accumulable year after year) after completion &amp; commissioning of the 'Bhavana Happy Home for Elders'. </t>
  </si>
  <si>
    <t>Complete the form with information as needed till all cells are turned in to green</t>
  </si>
  <si>
    <r>
      <t xml:space="preserve">The soft copy of completed 'Composite Application Form' is </t>
    </r>
    <r>
      <rPr>
        <sz val="11"/>
        <color rgb="FFFF0000"/>
        <rFont val="Calibri"/>
        <family val="2"/>
        <scheme val="minor"/>
      </rPr>
      <t>to be submitted by the 'Primary Applicant' using his own E-mail, as stated in the form</t>
    </r>
    <r>
      <rPr>
        <sz val="11"/>
        <color theme="1"/>
        <rFont val="Calibri"/>
        <family val="2"/>
        <scheme val="minor"/>
      </rPr>
      <t xml:space="preserve"> to </t>
    </r>
    <r>
      <rPr>
        <b/>
        <sz val="11"/>
        <color theme="1"/>
        <rFont val="Calibri"/>
        <family val="2"/>
        <scheme val="minor"/>
      </rPr>
      <t>Bharatiya Varishtha Nagarik Samiti</t>
    </r>
    <r>
      <rPr>
        <sz val="11"/>
        <color theme="1"/>
        <rFont val="Calibri"/>
        <family val="2"/>
        <scheme val="minor"/>
      </rPr>
      <t xml:space="preserve"> at e-Mail address: </t>
    </r>
    <r>
      <rPr>
        <b/>
        <sz val="11"/>
        <color theme="1"/>
        <rFont val="Calibri"/>
        <family val="2"/>
        <scheme val="minor"/>
      </rPr>
      <t>bhavana.aksharma@gmail.com</t>
    </r>
    <r>
      <rPr>
        <sz val="11"/>
        <color theme="1"/>
        <rFont val="Calibri"/>
        <family val="2"/>
        <scheme val="minor"/>
      </rPr>
      <t xml:space="preserve"> and shall accompany soft PDF/ JPEG copies of 
(1) Passport sized photograph of (a) Primary Applicant (b) Spouse; 
(2) Aadhar Card of (a) Primary Applicant (b) Spouse as valid proof of address;
(3) PAN Card of (a) Primary Applicant (b) Spouse as valid proof of identity;</t>
    </r>
  </si>
  <si>
    <t>F. Even with Booking Amount, you get 'Lifetime Benefit' :</t>
  </si>
  <si>
    <r>
      <rPr>
        <b/>
        <u/>
        <sz val="16"/>
        <color theme="1"/>
        <rFont val="Calibri"/>
        <family val="2"/>
        <scheme val="minor"/>
      </rPr>
      <t>Mob:</t>
    </r>
    <r>
      <rPr>
        <sz val="16"/>
        <color theme="1"/>
        <rFont val="Calibri"/>
        <family val="2"/>
        <scheme val="minor"/>
      </rPr>
      <t xml:space="preserve"> 9868525057; </t>
    </r>
    <r>
      <rPr>
        <b/>
        <u/>
        <sz val="16"/>
        <color theme="1"/>
        <rFont val="Calibri"/>
        <family val="2"/>
        <scheme val="minor"/>
      </rPr>
      <t>Website:</t>
    </r>
    <r>
      <rPr>
        <sz val="16"/>
        <color theme="1"/>
        <rFont val="Calibri"/>
        <family val="2"/>
        <scheme val="minor"/>
      </rPr>
      <t xml:space="preserve"> www.bhavanaindia.org; </t>
    </r>
    <r>
      <rPr>
        <b/>
        <u/>
        <sz val="16"/>
        <color theme="1"/>
        <rFont val="Calibri"/>
        <family val="2"/>
        <scheme val="minor"/>
      </rPr>
      <t>E-Mail:</t>
    </r>
    <r>
      <rPr>
        <sz val="16"/>
        <color theme="1"/>
        <rFont val="Calibri"/>
        <family val="2"/>
        <scheme val="minor"/>
      </rPr>
      <t xml:space="preserve"> bhavana.aksharma@gmail.com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</si>
</sst>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₹&quot;\ #,##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sz val="36"/>
      <color theme="1"/>
      <name val="Times New Roman"/>
      <family val="1"/>
    </font>
    <font>
      <b/>
      <u/>
      <sz val="3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/>
    <xf numFmtId="0" fontId="0" fillId="0" borderId="1" xfId="0" applyBorder="1"/>
    <xf numFmtId="0" fontId="0" fillId="2" borderId="1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7" fillId="0" borderId="0" xfId="0" applyFont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right"/>
    </xf>
    <xf numFmtId="16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right"/>
    </xf>
    <xf numFmtId="0" fontId="7" fillId="0" borderId="0" xfId="0" applyFont="1" applyAlignment="1"/>
    <xf numFmtId="0" fontId="1" fillId="0" borderId="5" xfId="0" applyFont="1" applyBorder="1" applyAlignment="1">
      <alignment horizontal="right"/>
    </xf>
    <xf numFmtId="0" fontId="0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1" fillId="0" borderId="5" xfId="0" applyFont="1" applyBorder="1" applyAlignment="1">
      <alignment horizontal="right" wrapText="1"/>
    </xf>
    <xf numFmtId="0" fontId="1" fillId="0" borderId="15" xfId="0" applyFont="1" applyBorder="1" applyAlignment="1">
      <alignment horizontal="right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164" fontId="0" fillId="0" borderId="26" xfId="0" applyNumberForma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0" fontId="0" fillId="0" borderId="25" xfId="0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164" fontId="0" fillId="0" borderId="18" xfId="0" applyNumberFormat="1" applyBorder="1" applyAlignment="1">
      <alignment horizontal="center"/>
    </xf>
    <xf numFmtId="0" fontId="0" fillId="0" borderId="29" xfId="0" applyBorder="1" applyAlignment="1">
      <alignment horizontal="center" vertical="center" wrapText="1"/>
    </xf>
    <xf numFmtId="0" fontId="0" fillId="0" borderId="0" xfId="0" applyBorder="1" applyAlignment="1">
      <alignment vertical="top"/>
    </xf>
    <xf numFmtId="0" fontId="1" fillId="0" borderId="0" xfId="0" applyFont="1" applyBorder="1" applyAlignment="1">
      <alignment horizontal="center" vertical="top" wrapText="1"/>
    </xf>
    <xf numFmtId="0" fontId="0" fillId="0" borderId="30" xfId="0" applyBorder="1" applyAlignment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6" xfId="0" applyFont="1" applyBorder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0" fillId="2" borderId="5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0" fontId="0" fillId="0" borderId="0" xfId="0" applyAlignment="1">
      <alignment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right"/>
    </xf>
    <xf numFmtId="0" fontId="14" fillId="0" borderId="0" xfId="0" applyFont="1"/>
    <xf numFmtId="0" fontId="0" fillId="0" borderId="0" xfId="0" quotePrefix="1" applyAlignment="1">
      <alignment wrapText="1"/>
    </xf>
    <xf numFmtId="0" fontId="0" fillId="0" borderId="0" xfId="0" applyAlignment="1">
      <alignment vertical="top" wrapText="1"/>
    </xf>
    <xf numFmtId="0" fontId="0" fillId="0" borderId="0" xfId="0" applyFont="1" applyAlignment="1">
      <alignment horizontal="left" wrapText="1"/>
    </xf>
    <xf numFmtId="0" fontId="0" fillId="0" borderId="0" xfId="0" quotePrefix="1" applyFont="1" applyAlignment="1">
      <alignment horizontal="left" wrapText="1"/>
    </xf>
    <xf numFmtId="0" fontId="2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6" fillId="0" borderId="7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19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right" vertical="center" wrapText="1"/>
    </xf>
    <xf numFmtId="0" fontId="0" fillId="0" borderId="1" xfId="0" applyBorder="1" applyAlignment="1">
      <alignment horizontal="center" vertical="top"/>
    </xf>
    <xf numFmtId="164" fontId="1" fillId="0" borderId="6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7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14" fontId="0" fillId="2" borderId="5" xfId="0" applyNumberFormat="1" applyFont="1" applyFill="1" applyBorder="1" applyAlignment="1" applyProtection="1">
      <alignment horizontal="center" wrapText="1"/>
      <protection locked="0"/>
    </xf>
    <xf numFmtId="0" fontId="2" fillId="0" borderId="21" xfId="0" applyFont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0" fillId="2" borderId="5" xfId="0" applyNumberFormat="1" applyFont="1" applyFill="1" applyBorder="1" applyAlignment="1" applyProtection="1">
      <alignment horizontal="center" wrapText="1"/>
      <protection locked="0"/>
    </xf>
    <xf numFmtId="1" fontId="0" fillId="0" borderId="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164" fontId="0" fillId="0" borderId="26" xfId="0" applyNumberFormat="1" applyBorder="1" applyAlignment="1">
      <alignment horizontal="center" wrapText="1"/>
    </xf>
    <xf numFmtId="164" fontId="0" fillId="0" borderId="25" xfId="0" applyNumberFormat="1" applyBorder="1" applyAlignment="1">
      <alignment horizontal="center" wrapText="1"/>
    </xf>
    <xf numFmtId="164" fontId="0" fillId="0" borderId="18" xfId="0" applyNumberFormat="1" applyBorder="1" applyAlignment="1">
      <alignment horizontal="center" wrapText="1"/>
    </xf>
    <xf numFmtId="0" fontId="1" fillId="0" borderId="1" xfId="0" applyFont="1" applyFill="1" applyBorder="1" applyAlignment="1" applyProtection="1">
      <alignment horizontal="center" vertical="top" wrapText="1"/>
    </xf>
    <xf numFmtId="164" fontId="0" fillId="0" borderId="5" xfId="0" applyNumberFormat="1" applyBorder="1" applyAlignment="1">
      <alignment horizontal="center" wrapText="1"/>
    </xf>
    <xf numFmtId="0" fontId="7" fillId="0" borderId="0" xfId="0" applyFont="1" applyAlignment="1">
      <alignment wrapText="1"/>
    </xf>
    <xf numFmtId="164" fontId="0" fillId="0" borderId="0" xfId="0" applyNumberForma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0" fillId="0" borderId="0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1" fillId="0" borderId="1" xfId="0" applyFont="1" applyFill="1" applyBorder="1" applyAlignment="1" applyProtection="1">
      <alignment horizontal="center" wrapText="1"/>
      <protection hidden="1"/>
    </xf>
    <xf numFmtId="0" fontId="0" fillId="0" borderId="0" xfId="0" applyBorder="1" applyAlignment="1">
      <alignment vertical="top" wrapText="1"/>
    </xf>
    <xf numFmtId="0" fontId="1" fillId="4" borderId="1" xfId="0" applyFont="1" applyFill="1" applyBorder="1" applyAlignment="1">
      <alignment horizontal="center" wrapText="1"/>
    </xf>
    <xf numFmtId="164" fontId="0" fillId="4" borderId="1" xfId="0" applyNumberFormat="1" applyFill="1" applyBorder="1" applyAlignment="1">
      <alignment horizontal="center" wrapText="1"/>
    </xf>
    <xf numFmtId="0" fontId="1" fillId="4" borderId="10" xfId="0" applyFont="1" applyFill="1" applyBorder="1" applyAlignment="1">
      <alignment horizontal="right" wrapText="1"/>
    </xf>
    <xf numFmtId="164" fontId="2" fillId="4" borderId="1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14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1543051</xdr:colOff>
      <xdr:row>0</xdr:row>
      <xdr:rowOff>19050</xdr:rowOff>
    </xdr:from>
    <xdr:to>
      <xdr:col>3</xdr:col>
      <xdr:colOff>2638425</xdr:colOff>
      <xdr:row>0</xdr:row>
      <xdr:rowOff>1058378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6285337-820D-4D94-9B43-B78B81980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81476" y="19050"/>
          <a:ext cx="4276724" cy="10393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62272-A037-417C-8900-9229C9BBD6B4}">
  <dimension ref="A1:C29"/>
  <sheetViews>
    <sheetView tabSelected="1" workbookViewId="0">
      <selection activeCell="B15" sqref="B15"/>
    </sheetView>
  </sheetViews>
  <sheetFormatPr defaultRowHeight="15" x14ac:dyDescent="0.25"/>
  <cols>
    <col min="1" max="1" width="9.140625" style="28"/>
    <col min="2" max="2" width="101.140625" customWidth="1"/>
    <col min="3" max="3" width="19.85546875" customWidth="1"/>
  </cols>
  <sheetData>
    <row r="1" spans="1:3" x14ac:dyDescent="0.25">
      <c r="A1" s="67" t="s">
        <v>22</v>
      </c>
      <c r="B1" s="5" t="s">
        <v>99</v>
      </c>
    </row>
    <row r="2" spans="1:3" ht="30" x14ac:dyDescent="0.25">
      <c r="A2" s="67"/>
      <c r="B2" s="52" t="s">
        <v>98</v>
      </c>
    </row>
    <row r="3" spans="1:3" x14ac:dyDescent="0.25">
      <c r="A3" s="57" t="s">
        <v>121</v>
      </c>
      <c r="B3" s="52"/>
    </row>
    <row r="4" spans="1:3" ht="60" x14ac:dyDescent="0.25">
      <c r="A4" s="28">
        <v>1</v>
      </c>
      <c r="B4" s="65" t="s">
        <v>129</v>
      </c>
    </row>
    <row r="5" spans="1:3" ht="30" x14ac:dyDescent="0.25">
      <c r="A5" s="28">
        <v>2</v>
      </c>
      <c r="B5" s="65" t="s">
        <v>122</v>
      </c>
    </row>
    <row r="6" spans="1:3" ht="30" x14ac:dyDescent="0.25">
      <c r="A6" s="28">
        <v>3</v>
      </c>
      <c r="B6" s="65" t="s">
        <v>125</v>
      </c>
    </row>
    <row r="7" spans="1:3" ht="30" x14ac:dyDescent="0.25">
      <c r="A7" s="28">
        <v>4</v>
      </c>
      <c r="B7" s="66" t="s">
        <v>126</v>
      </c>
    </row>
    <row r="8" spans="1:3" ht="60" x14ac:dyDescent="0.25">
      <c r="A8" s="28">
        <v>5</v>
      </c>
      <c r="B8" s="65" t="s">
        <v>124</v>
      </c>
    </row>
    <row r="9" spans="1:3" x14ac:dyDescent="0.25">
      <c r="A9" s="28">
        <v>6</v>
      </c>
      <c r="B9" t="s">
        <v>103</v>
      </c>
      <c r="C9" s="8" t="s">
        <v>100</v>
      </c>
    </row>
    <row r="10" spans="1:3" x14ac:dyDescent="0.25">
      <c r="A10" s="28">
        <v>7</v>
      </c>
      <c r="B10" t="s">
        <v>104</v>
      </c>
      <c r="C10" s="7" t="s">
        <v>101</v>
      </c>
    </row>
    <row r="11" spans="1:3" x14ac:dyDescent="0.25">
      <c r="A11" s="28">
        <v>8</v>
      </c>
      <c r="B11" t="s">
        <v>102</v>
      </c>
      <c r="C11" s="54" t="s">
        <v>105</v>
      </c>
    </row>
    <row r="12" spans="1:3" s="59" customFormat="1" x14ac:dyDescent="0.25">
      <c r="A12" s="58" t="s">
        <v>106</v>
      </c>
    </row>
    <row r="13" spans="1:3" ht="30" x14ac:dyDescent="0.25">
      <c r="A13" s="28">
        <v>1</v>
      </c>
      <c r="B13" s="55" t="s">
        <v>108</v>
      </c>
    </row>
    <row r="14" spans="1:3" x14ac:dyDescent="0.25">
      <c r="A14" s="28">
        <v>2</v>
      </c>
      <c r="B14" s="55" t="s">
        <v>107</v>
      </c>
    </row>
    <row r="15" spans="1:3" x14ac:dyDescent="0.25">
      <c r="A15" s="28">
        <v>3</v>
      </c>
      <c r="B15" s="55" t="s">
        <v>109</v>
      </c>
    </row>
    <row r="16" spans="1:3" x14ac:dyDescent="0.25">
      <c r="A16" s="28">
        <v>4</v>
      </c>
      <c r="B16" t="s">
        <v>131</v>
      </c>
    </row>
    <row r="17" spans="1:2" ht="30" x14ac:dyDescent="0.25">
      <c r="A17" s="28">
        <v>5</v>
      </c>
      <c r="B17" s="55" t="s">
        <v>114</v>
      </c>
    </row>
    <row r="18" spans="1:2" x14ac:dyDescent="0.25">
      <c r="A18" s="58" t="s">
        <v>116</v>
      </c>
    </row>
    <row r="19" spans="1:2" ht="31.5" customHeight="1" x14ac:dyDescent="0.25">
      <c r="A19" s="28">
        <v>1</v>
      </c>
      <c r="B19" s="55" t="s">
        <v>110</v>
      </c>
    </row>
    <row r="20" spans="1:2" ht="30" x14ac:dyDescent="0.25">
      <c r="A20" s="28">
        <v>2</v>
      </c>
      <c r="B20" s="55" t="s">
        <v>113</v>
      </c>
    </row>
    <row r="21" spans="1:2" x14ac:dyDescent="0.25">
      <c r="A21" s="28">
        <v>3</v>
      </c>
      <c r="B21" s="55" t="s">
        <v>111</v>
      </c>
    </row>
    <row r="22" spans="1:2" x14ac:dyDescent="0.25">
      <c r="A22" s="28">
        <v>4</v>
      </c>
      <c r="B22" s="63" t="s">
        <v>115</v>
      </c>
    </row>
    <row r="23" spans="1:2" x14ac:dyDescent="0.25">
      <c r="A23" s="58" t="s">
        <v>117</v>
      </c>
      <c r="B23" s="63"/>
    </row>
    <row r="24" spans="1:2" ht="17.25" customHeight="1" x14ac:dyDescent="0.25">
      <c r="A24" s="28">
        <v>1</v>
      </c>
      <c r="B24" s="64" t="s">
        <v>118</v>
      </c>
    </row>
    <row r="25" spans="1:2" x14ac:dyDescent="0.25">
      <c r="A25" s="28">
        <v>2</v>
      </c>
      <c r="B25" s="55" t="s">
        <v>119</v>
      </c>
    </row>
    <row r="26" spans="1:2" x14ac:dyDescent="0.25">
      <c r="A26" s="58" t="s">
        <v>123</v>
      </c>
      <c r="B26" s="55"/>
    </row>
    <row r="27" spans="1:2" ht="90" x14ac:dyDescent="0.25">
      <c r="A27" s="28">
        <v>1</v>
      </c>
      <c r="B27" s="55" t="s">
        <v>132</v>
      </c>
    </row>
    <row r="28" spans="1:2" x14ac:dyDescent="0.25">
      <c r="A28" s="58" t="s">
        <v>133</v>
      </c>
    </row>
    <row r="29" spans="1:2" ht="45" x14ac:dyDescent="0.25">
      <c r="A29" s="28">
        <v>1</v>
      </c>
      <c r="B29" s="55" t="s">
        <v>130</v>
      </c>
    </row>
  </sheetData>
  <sheetProtection algorithmName="SHA-512" hashValue="/Wd21ljBTsYlFjKDEblCr1QrrnYsEGgpXWnqx9shIMWknEcNSCeySyNztN8Mvkuw9HzmXqEQd8XQqp5sVzJ1Sw==" saltValue="MgT/MI1IBG4SrxXP94M5SQ==" spinCount="100000" sheet="1" objects="1" scenarios="1"/>
  <mergeCells count="1">
    <mergeCell ref="A1:A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0D0C9-7175-4C30-808E-A35F6A2D4ACD}">
  <sheetPr>
    <pageSetUpPr fitToPage="1"/>
  </sheetPr>
  <dimension ref="A1:J78"/>
  <sheetViews>
    <sheetView workbookViewId="0">
      <selection activeCell="A5" sqref="A5:E5"/>
    </sheetView>
  </sheetViews>
  <sheetFormatPr defaultRowHeight="15" x14ac:dyDescent="0.25"/>
  <cols>
    <col min="1" max="1" width="6.7109375" bestFit="1" customWidth="1"/>
    <col min="2" max="2" width="37.85546875" style="2" customWidth="1"/>
    <col min="3" max="3" width="47.7109375" style="55" customWidth="1"/>
    <col min="4" max="4" width="47.5703125" style="55" customWidth="1"/>
    <col min="5" max="5" width="47.7109375" customWidth="1"/>
  </cols>
  <sheetData>
    <row r="1" spans="1:5" s="17" customFormat="1" ht="86.25" customHeight="1" x14ac:dyDescent="0.35">
      <c r="A1" s="23"/>
      <c r="B1" s="23"/>
      <c r="C1" s="108"/>
      <c r="D1" s="125"/>
      <c r="E1" s="23"/>
    </row>
    <row r="2" spans="1:5" s="14" customFormat="1" ht="46.5" x14ac:dyDescent="0.7">
      <c r="A2" s="76" t="s">
        <v>24</v>
      </c>
      <c r="B2" s="76"/>
      <c r="C2" s="76"/>
      <c r="D2" s="76"/>
      <c r="E2" s="76"/>
    </row>
    <row r="3" spans="1:5" s="14" customFormat="1" ht="33" customHeight="1" x14ac:dyDescent="0.7">
      <c r="A3" s="78" t="s">
        <v>25</v>
      </c>
      <c r="B3" s="78"/>
      <c r="C3" s="78"/>
      <c r="D3" s="78"/>
      <c r="E3" s="78"/>
    </row>
    <row r="4" spans="1:5" s="16" customFormat="1" ht="21" x14ac:dyDescent="0.35">
      <c r="A4" s="77" t="s">
        <v>27</v>
      </c>
      <c r="B4" s="77"/>
      <c r="C4" s="77"/>
      <c r="D4" s="77"/>
      <c r="E4" s="77"/>
    </row>
    <row r="5" spans="1:5" s="16" customFormat="1" ht="21" x14ac:dyDescent="0.35">
      <c r="A5" s="77" t="s">
        <v>134</v>
      </c>
      <c r="B5" s="77"/>
      <c r="C5" s="77"/>
      <c r="D5" s="77"/>
      <c r="E5" s="77"/>
    </row>
    <row r="6" spans="1:5" s="16" customFormat="1" ht="15.75" customHeight="1" x14ac:dyDescent="0.35">
      <c r="A6" s="15"/>
      <c r="B6" s="79" t="s">
        <v>26</v>
      </c>
      <c r="C6" s="79"/>
      <c r="D6" s="79"/>
      <c r="E6" s="79"/>
    </row>
    <row r="7" spans="1:5" ht="75.75" customHeight="1" x14ac:dyDescent="0.25">
      <c r="A7" s="68" t="s">
        <v>83</v>
      </c>
      <c r="B7" s="69"/>
      <c r="C7" s="69"/>
      <c r="D7" s="69"/>
      <c r="E7" s="69"/>
    </row>
    <row r="8" spans="1:5" ht="33" customHeight="1" x14ac:dyDescent="0.25">
      <c r="A8" s="70" t="s">
        <v>128</v>
      </c>
      <c r="B8" s="71"/>
      <c r="C8" s="71"/>
      <c r="D8" s="71"/>
      <c r="E8" s="72"/>
    </row>
    <row r="9" spans="1:5" x14ac:dyDescent="0.25">
      <c r="A9" s="73" t="s">
        <v>29</v>
      </c>
      <c r="B9" s="73"/>
      <c r="C9" s="109" t="s">
        <v>32</v>
      </c>
      <c r="D9" s="109" t="s">
        <v>33</v>
      </c>
      <c r="E9" s="13" t="s">
        <v>34</v>
      </c>
    </row>
    <row r="10" spans="1:5" x14ac:dyDescent="0.25">
      <c r="A10" s="75" t="s">
        <v>30</v>
      </c>
      <c r="B10" s="75"/>
      <c r="C10" s="110" t="s">
        <v>77</v>
      </c>
      <c r="D10" s="119">
        <v>6000</v>
      </c>
      <c r="E10" s="80" t="s">
        <v>36</v>
      </c>
    </row>
    <row r="11" spans="1:5" x14ac:dyDescent="0.25">
      <c r="A11" s="21"/>
      <c r="B11" s="22"/>
      <c r="C11" s="110" t="s">
        <v>78</v>
      </c>
      <c r="D11" s="119">
        <v>1000</v>
      </c>
      <c r="E11" s="81"/>
    </row>
    <row r="12" spans="1:5" x14ac:dyDescent="0.25">
      <c r="A12" s="21"/>
      <c r="B12" s="22"/>
      <c r="C12" s="110" t="s">
        <v>79</v>
      </c>
      <c r="D12" s="119">
        <v>2500</v>
      </c>
      <c r="E12" s="80" t="s">
        <v>37</v>
      </c>
    </row>
    <row r="13" spans="1:5" x14ac:dyDescent="0.25">
      <c r="A13" s="21"/>
      <c r="B13" s="22"/>
      <c r="C13" s="110" t="s">
        <v>71</v>
      </c>
      <c r="D13" s="119">
        <v>500</v>
      </c>
      <c r="E13" s="81"/>
    </row>
    <row r="14" spans="1:5" x14ac:dyDescent="0.25">
      <c r="A14" s="74" t="s">
        <v>31</v>
      </c>
      <c r="B14" s="74"/>
      <c r="C14" s="110" t="s">
        <v>80</v>
      </c>
      <c r="D14" s="119">
        <v>1500</v>
      </c>
      <c r="E14" s="35" t="s">
        <v>35</v>
      </c>
    </row>
    <row r="15" spans="1:5" s="21" customFormat="1" ht="5.25" customHeight="1" x14ac:dyDescent="0.25">
      <c r="B15" s="22"/>
      <c r="C15" s="111"/>
      <c r="D15" s="126"/>
    </row>
    <row r="16" spans="1:5" ht="15.75" thickBot="1" x14ac:dyDescent="0.3">
      <c r="A16" s="25">
        <v>1</v>
      </c>
      <c r="B16" s="24" t="s">
        <v>28</v>
      </c>
      <c r="C16" s="112"/>
      <c r="D16" s="127"/>
      <c r="E16" s="7"/>
    </row>
    <row r="17" spans="1:5" s="62" customFormat="1" x14ac:dyDescent="0.25">
      <c r="A17" s="60" t="s">
        <v>22</v>
      </c>
      <c r="B17" s="61" t="s">
        <v>66</v>
      </c>
      <c r="C17" s="113" t="s">
        <v>69</v>
      </c>
      <c r="D17" s="128" t="s">
        <v>6</v>
      </c>
    </row>
    <row r="18" spans="1:5" x14ac:dyDescent="0.25">
      <c r="A18" s="9"/>
      <c r="B18" s="11" t="s">
        <v>67</v>
      </c>
      <c r="C18" s="114" t="s">
        <v>81</v>
      </c>
      <c r="D18" s="114" t="s">
        <v>70</v>
      </c>
    </row>
    <row r="19" spans="1:5" ht="21" customHeight="1" x14ac:dyDescent="0.25">
      <c r="A19" s="93">
        <v>2</v>
      </c>
      <c r="B19" s="88" t="s">
        <v>76</v>
      </c>
      <c r="C19" s="115"/>
      <c r="D19" s="115"/>
    </row>
    <row r="20" spans="1:5" ht="18.75" customHeight="1" x14ac:dyDescent="0.25">
      <c r="A20" s="94"/>
      <c r="B20" s="89"/>
      <c r="C20" s="116" t="str">
        <f>IF(C19=3,"Voluntary",IF(C19=1,"Vishishta",IF(C19=2,"Aajeevan","Error")))</f>
        <v>Error</v>
      </c>
      <c r="D20" s="116" t="str">
        <f>IF(D19=3,"Not Applicable",IF(D19=1,"Vishishta-Spouse",IF(D19=2,"Aajeevan-Spouse","Not Applicable")))</f>
        <v>Not Applicable</v>
      </c>
    </row>
    <row r="21" spans="1:5" x14ac:dyDescent="0.25">
      <c r="A21" s="18">
        <v>3</v>
      </c>
      <c r="B21" s="19" t="s">
        <v>23</v>
      </c>
      <c r="C21" s="115"/>
      <c r="D21" s="115"/>
    </row>
    <row r="22" spans="1:5" x14ac:dyDescent="0.25">
      <c r="A22" s="49">
        <v>4</v>
      </c>
      <c r="B22" s="11" t="s">
        <v>1</v>
      </c>
      <c r="C22" s="115"/>
      <c r="D22" s="115"/>
    </row>
    <row r="23" spans="1:5" x14ac:dyDescent="0.25">
      <c r="A23" s="18">
        <v>5</v>
      </c>
      <c r="B23" s="11" t="s">
        <v>2</v>
      </c>
      <c r="C23" s="115"/>
      <c r="D23" s="129"/>
    </row>
    <row r="24" spans="1:5" x14ac:dyDescent="0.25">
      <c r="A24" s="49">
        <v>6</v>
      </c>
      <c r="B24" s="11" t="s">
        <v>3</v>
      </c>
      <c r="C24" s="115"/>
      <c r="D24" s="129"/>
    </row>
    <row r="25" spans="1:5" x14ac:dyDescent="0.25">
      <c r="A25" s="18">
        <v>7</v>
      </c>
      <c r="B25" s="11" t="s">
        <v>4</v>
      </c>
      <c r="C25" s="115"/>
      <c r="D25" s="129"/>
    </row>
    <row r="26" spans="1:5" x14ac:dyDescent="0.25">
      <c r="A26" s="49">
        <v>8</v>
      </c>
      <c r="B26" s="11" t="s">
        <v>5</v>
      </c>
      <c r="C26" s="115"/>
      <c r="D26" s="129"/>
    </row>
    <row r="27" spans="1:5" x14ac:dyDescent="0.25">
      <c r="A27" s="18">
        <v>9</v>
      </c>
      <c r="B27" s="11" t="s">
        <v>7</v>
      </c>
      <c r="C27" s="115"/>
      <c r="D27" s="129"/>
    </row>
    <row r="28" spans="1:5" x14ac:dyDescent="0.25">
      <c r="A28" s="49">
        <v>10</v>
      </c>
      <c r="B28" s="11" t="s">
        <v>8</v>
      </c>
      <c r="C28" s="115"/>
      <c r="D28" s="129"/>
    </row>
    <row r="29" spans="1:5" x14ac:dyDescent="0.25">
      <c r="A29" s="18">
        <v>11</v>
      </c>
      <c r="B29" s="11" t="s">
        <v>9</v>
      </c>
      <c r="C29" s="115"/>
      <c r="D29" s="129"/>
    </row>
    <row r="30" spans="1:5" x14ac:dyDescent="0.25">
      <c r="A30" s="18">
        <v>12</v>
      </c>
      <c r="B30" s="11" t="s">
        <v>38</v>
      </c>
      <c r="C30" s="115"/>
      <c r="D30" s="129"/>
    </row>
    <row r="31" spans="1:5" ht="30" x14ac:dyDescent="0.25">
      <c r="A31" s="49">
        <v>13</v>
      </c>
      <c r="B31" s="12" t="s">
        <v>39</v>
      </c>
      <c r="C31" s="115"/>
      <c r="D31" s="115"/>
      <c r="E31" s="7"/>
    </row>
    <row r="32" spans="1:5" x14ac:dyDescent="0.25">
      <c r="A32" s="18">
        <v>14</v>
      </c>
      <c r="B32" s="11" t="s">
        <v>10</v>
      </c>
      <c r="C32" s="112"/>
      <c r="D32" s="112"/>
    </row>
    <row r="33" spans="1:10" x14ac:dyDescent="0.25">
      <c r="A33" s="18">
        <v>15</v>
      </c>
      <c r="B33" s="11" t="s">
        <v>11</v>
      </c>
      <c r="C33" s="115"/>
      <c r="D33" s="115"/>
    </row>
    <row r="34" spans="1:10" x14ac:dyDescent="0.25">
      <c r="A34" s="18">
        <v>16</v>
      </c>
      <c r="B34" s="11" t="s">
        <v>12</v>
      </c>
      <c r="C34" s="112"/>
      <c r="D34" s="130"/>
    </row>
    <row r="35" spans="1:10" ht="45" x14ac:dyDescent="0.25">
      <c r="A35" s="18">
        <v>17</v>
      </c>
      <c r="B35" s="12" t="s">
        <v>14</v>
      </c>
      <c r="C35" s="115"/>
      <c r="D35" s="115"/>
    </row>
    <row r="36" spans="1:10" x14ac:dyDescent="0.25">
      <c r="A36" s="18">
        <v>18</v>
      </c>
      <c r="B36" s="11" t="s">
        <v>15</v>
      </c>
      <c r="C36" s="115"/>
      <c r="D36" s="115"/>
    </row>
    <row r="37" spans="1:10" x14ac:dyDescent="0.25">
      <c r="A37" s="18">
        <v>19</v>
      </c>
      <c r="B37" s="11" t="s">
        <v>13</v>
      </c>
      <c r="C37" s="115"/>
      <c r="D37" s="115"/>
    </row>
    <row r="38" spans="1:10" x14ac:dyDescent="0.25">
      <c r="A38" s="18">
        <v>20</v>
      </c>
      <c r="B38" s="11" t="s">
        <v>16</v>
      </c>
      <c r="C38" s="115"/>
      <c r="D38" s="115"/>
    </row>
    <row r="39" spans="1:10" x14ac:dyDescent="0.25">
      <c r="A39" s="18">
        <v>21</v>
      </c>
      <c r="B39" s="11" t="s">
        <v>17</v>
      </c>
      <c r="C39" s="115"/>
      <c r="D39" s="115"/>
    </row>
    <row r="40" spans="1:10" s="3" customFormat="1" x14ac:dyDescent="0.25">
      <c r="A40" s="9"/>
      <c r="B40" s="90" t="s">
        <v>18</v>
      </c>
      <c r="C40" s="91"/>
      <c r="D40" s="91"/>
      <c r="E40" s="92"/>
      <c r="F40"/>
      <c r="G40"/>
      <c r="H40"/>
      <c r="I40"/>
      <c r="J40"/>
    </row>
    <row r="41" spans="1:10" x14ac:dyDescent="0.25">
      <c r="A41" s="9"/>
      <c r="B41" s="9" t="s">
        <v>0</v>
      </c>
      <c r="C41" s="117" t="s">
        <v>19</v>
      </c>
      <c r="D41" s="131" t="s">
        <v>20</v>
      </c>
      <c r="E41" s="9" t="s">
        <v>21</v>
      </c>
      <c r="F41" s="3"/>
      <c r="G41" s="3"/>
      <c r="H41" s="3"/>
      <c r="I41" s="3"/>
      <c r="J41" s="3"/>
    </row>
    <row r="42" spans="1:10" x14ac:dyDescent="0.25">
      <c r="A42" s="9">
        <v>21.1</v>
      </c>
      <c r="B42" s="53"/>
      <c r="C42" s="115"/>
      <c r="D42" s="115"/>
      <c r="E42" s="53"/>
    </row>
    <row r="43" spans="1:10" x14ac:dyDescent="0.25">
      <c r="A43" s="9">
        <v>21.2</v>
      </c>
      <c r="B43" s="53"/>
      <c r="C43" s="115"/>
      <c r="D43" s="115"/>
      <c r="E43" s="53"/>
    </row>
    <row r="44" spans="1:10" x14ac:dyDescent="0.25">
      <c r="A44" s="9">
        <v>21.3</v>
      </c>
      <c r="B44" s="53"/>
      <c r="C44" s="115"/>
      <c r="D44" s="115"/>
      <c r="E44" s="53"/>
    </row>
    <row r="45" spans="1:10" s="6" customFormat="1" ht="19.5" customHeight="1" x14ac:dyDescent="0.25">
      <c r="A45" s="99">
        <v>22</v>
      </c>
      <c r="B45" s="100" t="s">
        <v>68</v>
      </c>
      <c r="C45" s="133" t="s">
        <v>82</v>
      </c>
      <c r="D45" s="118" t="s">
        <v>95</v>
      </c>
      <c r="E45" s="10" t="s">
        <v>96</v>
      </c>
    </row>
    <row r="46" spans="1:10" ht="18" customHeight="1" x14ac:dyDescent="0.25">
      <c r="A46" s="99"/>
      <c r="B46" s="100"/>
      <c r="C46" s="134" t="e">
        <f>D46+E46</f>
        <v>#VALUE!</v>
      </c>
      <c r="D46" s="119" t="str">
        <f>IF(C19=1,D10,IF(C19=2,D12,IF(C19=3,D14, "ERROR")))</f>
        <v>ERROR</v>
      </c>
      <c r="E46" s="20">
        <f>IF(D19=1,D11,IF(D19=2,D13,IF(D19=3,0, 0)))</f>
        <v>0</v>
      </c>
    </row>
    <row r="47" spans="1:10" ht="78" customHeight="1" thickBot="1" x14ac:dyDescent="0.3">
      <c r="A47" s="70" t="s">
        <v>127</v>
      </c>
      <c r="B47" s="82"/>
      <c r="C47" s="82"/>
      <c r="D47" s="82"/>
      <c r="E47" s="83"/>
      <c r="H47" s="6"/>
    </row>
    <row r="48" spans="1:10" s="1" customFormat="1" ht="15.75" thickBot="1" x14ac:dyDescent="0.3">
      <c r="B48" s="29" t="s">
        <v>41</v>
      </c>
      <c r="C48" s="30" t="s">
        <v>72</v>
      </c>
      <c r="D48" s="30" t="s">
        <v>73</v>
      </c>
      <c r="E48" s="30" t="s">
        <v>74</v>
      </c>
    </row>
    <row r="49" spans="2:5" s="1" customFormat="1" ht="45.75" thickBot="1" x14ac:dyDescent="0.3">
      <c r="B49" s="26" t="s">
        <v>54</v>
      </c>
      <c r="C49" s="27" t="s">
        <v>57</v>
      </c>
      <c r="D49" s="48" t="s">
        <v>58</v>
      </c>
      <c r="E49" s="27" t="s">
        <v>59</v>
      </c>
    </row>
    <row r="50" spans="2:5" s="1" customFormat="1" ht="15.75" thickBot="1" x14ac:dyDescent="0.3">
      <c r="B50" s="26" t="s">
        <v>56</v>
      </c>
      <c r="C50" s="27" t="s">
        <v>61</v>
      </c>
      <c r="D50" s="27" t="s">
        <v>60</v>
      </c>
      <c r="E50" s="27" t="s">
        <v>62</v>
      </c>
    </row>
    <row r="51" spans="2:5" s="1" customFormat="1" ht="15.75" thickBot="1" x14ac:dyDescent="0.3">
      <c r="B51" s="26" t="s">
        <v>55</v>
      </c>
      <c r="C51" s="27" t="s">
        <v>63</v>
      </c>
      <c r="D51" s="27" t="s">
        <v>64</v>
      </c>
      <c r="E51" s="27" t="s">
        <v>65</v>
      </c>
    </row>
    <row r="52" spans="2:5" s="16" customFormat="1" ht="21.75" thickBot="1" x14ac:dyDescent="0.4">
      <c r="B52" s="84" t="s">
        <v>40</v>
      </c>
      <c r="C52" s="85"/>
      <c r="D52" s="85"/>
      <c r="E52" s="86"/>
    </row>
    <row r="53" spans="2:5" ht="15.75" thickBot="1" x14ac:dyDescent="0.3">
      <c r="B53" s="33" t="s">
        <v>42</v>
      </c>
      <c r="C53" s="119">
        <v>4500000</v>
      </c>
      <c r="D53" s="119">
        <v>2250000</v>
      </c>
      <c r="E53" s="20">
        <v>1500000</v>
      </c>
    </row>
    <row r="54" spans="2:5" ht="15.75" thickBot="1" x14ac:dyDescent="0.3">
      <c r="B54" s="33" t="s">
        <v>43</v>
      </c>
      <c r="C54" s="119">
        <v>375000</v>
      </c>
      <c r="D54" s="119">
        <v>187500</v>
      </c>
      <c r="E54" s="20">
        <v>125000</v>
      </c>
    </row>
    <row r="55" spans="2:5" ht="18" thickBot="1" x14ac:dyDescent="0.3">
      <c r="B55" s="33" t="s">
        <v>84</v>
      </c>
      <c r="C55" s="119">
        <v>4312500</v>
      </c>
      <c r="D55" s="119">
        <v>2062500</v>
      </c>
      <c r="E55" s="20">
        <v>1375000</v>
      </c>
    </row>
    <row r="56" spans="2:5" ht="15.75" thickBot="1" x14ac:dyDescent="0.3">
      <c r="B56" s="33" t="s">
        <v>44</v>
      </c>
      <c r="C56" s="34" t="s">
        <v>45</v>
      </c>
      <c r="D56" s="34"/>
      <c r="E56" s="34"/>
    </row>
    <row r="57" spans="2:5" s="16" customFormat="1" ht="21.75" thickBot="1" x14ac:dyDescent="0.4">
      <c r="B57" s="84" t="s">
        <v>46</v>
      </c>
      <c r="C57" s="87"/>
      <c r="D57" s="85"/>
      <c r="E57" s="86"/>
    </row>
    <row r="58" spans="2:5" ht="15.75" thickBot="1" x14ac:dyDescent="0.3">
      <c r="B58" s="40" t="s">
        <v>42</v>
      </c>
      <c r="C58" s="120">
        <v>5400000</v>
      </c>
      <c r="D58" s="120">
        <v>2700000</v>
      </c>
      <c r="E58" s="37">
        <v>1800000</v>
      </c>
    </row>
    <row r="59" spans="2:5" x14ac:dyDescent="0.25">
      <c r="B59" s="41" t="s">
        <v>43</v>
      </c>
      <c r="C59" s="121">
        <v>375000</v>
      </c>
      <c r="D59" s="121">
        <v>187500</v>
      </c>
      <c r="E59" s="38">
        <v>125000</v>
      </c>
    </row>
    <row r="60" spans="2:5" ht="18" customHeight="1" x14ac:dyDescent="0.25">
      <c r="B60" s="102" t="s">
        <v>84</v>
      </c>
      <c r="C60" s="122">
        <f>0.3*C58-C59</f>
        <v>1245000</v>
      </c>
      <c r="D60" s="122">
        <f>0.3*D58-D59</f>
        <v>622500</v>
      </c>
      <c r="E60" s="43">
        <f>0.3*E58-E59</f>
        <v>415000</v>
      </c>
    </row>
    <row r="61" spans="2:5" x14ac:dyDescent="0.25">
      <c r="B61" s="102"/>
      <c r="C61" s="44" t="s">
        <v>87</v>
      </c>
      <c r="D61" s="44" t="s">
        <v>86</v>
      </c>
      <c r="E61" s="44" t="s">
        <v>85</v>
      </c>
    </row>
    <row r="62" spans="2:5" ht="15.75" thickBot="1" x14ac:dyDescent="0.3">
      <c r="B62" s="42" t="s">
        <v>47</v>
      </c>
      <c r="C62" s="44" t="s">
        <v>48</v>
      </c>
      <c r="D62" s="44" t="s">
        <v>48</v>
      </c>
      <c r="E62" s="44" t="s">
        <v>48</v>
      </c>
    </row>
    <row r="63" spans="2:5" ht="15.75" thickBot="1" x14ac:dyDescent="0.3">
      <c r="B63" s="42" t="s">
        <v>49</v>
      </c>
      <c r="C63" s="39" t="s">
        <v>48</v>
      </c>
      <c r="D63" s="39" t="s">
        <v>48</v>
      </c>
      <c r="E63" s="39" t="s">
        <v>48</v>
      </c>
    </row>
    <row r="64" spans="2:5" ht="15.75" thickBot="1" x14ac:dyDescent="0.3">
      <c r="B64" s="42" t="s">
        <v>50</v>
      </c>
      <c r="C64" s="39" t="s">
        <v>48</v>
      </c>
      <c r="D64" s="39" t="s">
        <v>48</v>
      </c>
      <c r="E64" s="39" t="s">
        <v>48</v>
      </c>
    </row>
    <row r="65" spans="1:5" ht="15.75" thickBot="1" x14ac:dyDescent="0.3">
      <c r="B65" s="42" t="s">
        <v>51</v>
      </c>
      <c r="C65" s="39" t="s">
        <v>48</v>
      </c>
      <c r="D65" s="39" t="s">
        <v>48</v>
      </c>
      <c r="E65" s="39" t="s">
        <v>48</v>
      </c>
    </row>
    <row r="66" spans="1:5" ht="15.75" thickBot="1" x14ac:dyDescent="0.3">
      <c r="B66" s="42" t="s">
        <v>52</v>
      </c>
      <c r="C66" s="39" t="s">
        <v>48</v>
      </c>
      <c r="D66" s="39" t="s">
        <v>48</v>
      </c>
      <c r="E66" s="39" t="s">
        <v>48</v>
      </c>
    </row>
    <row r="67" spans="1:5" ht="15.75" thickBot="1" x14ac:dyDescent="0.3">
      <c r="B67" s="42" t="s">
        <v>53</v>
      </c>
      <c r="C67" s="39" t="s">
        <v>48</v>
      </c>
      <c r="D67" s="39" t="s">
        <v>48</v>
      </c>
      <c r="E67" s="39" t="s">
        <v>48</v>
      </c>
    </row>
    <row r="68" spans="1:5" ht="15.75" thickBot="1" x14ac:dyDescent="0.3">
      <c r="B68" s="42" t="s">
        <v>44</v>
      </c>
      <c r="C68" s="47" t="s">
        <v>48</v>
      </c>
      <c r="D68" s="39" t="s">
        <v>48</v>
      </c>
      <c r="E68" s="36" t="s">
        <v>48</v>
      </c>
    </row>
    <row r="69" spans="1:5" s="28" customFormat="1" ht="19.5" customHeight="1" x14ac:dyDescent="0.25">
      <c r="A69" s="97">
        <v>1</v>
      </c>
      <c r="B69" s="95" t="s">
        <v>75</v>
      </c>
      <c r="C69" s="115"/>
      <c r="D69" s="132"/>
      <c r="E69" s="45"/>
    </row>
    <row r="70" spans="1:5" s="28" customFormat="1" ht="18.75" customHeight="1" x14ac:dyDescent="0.25">
      <c r="A70" s="98"/>
      <c r="B70" s="96"/>
      <c r="C70" s="123" t="str">
        <f>IF(C69=1,"Luxury",IF(C69=2,"Standard",IF(C69=3,"Dormitory","Error")))</f>
        <v>Error</v>
      </c>
      <c r="D70" s="132"/>
      <c r="E70" s="45"/>
    </row>
    <row r="71" spans="1:5" s="28" customFormat="1" ht="20.25" customHeight="1" x14ac:dyDescent="0.25">
      <c r="A71" s="103">
        <v>2</v>
      </c>
      <c r="B71" s="101" t="s">
        <v>94</v>
      </c>
      <c r="C71" s="115"/>
      <c r="D71" s="46"/>
      <c r="E71" s="4"/>
    </row>
    <row r="72" spans="1:5" s="28" customFormat="1" ht="20.25" customHeight="1" x14ac:dyDescent="0.25">
      <c r="A72" s="103"/>
      <c r="B72" s="101"/>
      <c r="C72" s="118" t="str">
        <f>IF(C71=1,"Down Payment Plan",IF(C71=2,"Construction Linked Plan",IF(C71=3,"Flexi Plan","Error")))</f>
        <v>Error</v>
      </c>
      <c r="D72" s="46"/>
      <c r="E72" s="4"/>
    </row>
    <row r="73" spans="1:5" ht="15.75" thickBot="1" x14ac:dyDescent="0.3">
      <c r="A73" s="31"/>
      <c r="B73" s="32" t="s">
        <v>112</v>
      </c>
      <c r="C73" s="124" t="str">
        <f>IF(AND(C69=1,C71=1),C54,IF(AND(C69=1,C71=2),C59,IF(AND(C69=1,C71=3),C54,IF(AND(C69=2,C71=1),D54,IF(AND(C69=2,C71=2),D59,IF(AND(C69=2,C71=3),D54,IF(AND(C69=3,C71=1),E54,IF(AND(C69=3,C71=2),E59,IF(AND(C69=3,C71=3),E54,"ERROR")))))))))</f>
        <v>ERROR</v>
      </c>
    </row>
    <row r="74" spans="1:5" ht="45.75" thickBot="1" x14ac:dyDescent="0.3">
      <c r="A74" s="50"/>
      <c r="B74" s="135" t="s">
        <v>120</v>
      </c>
      <c r="C74" s="136" t="e">
        <f>C46+C73</f>
        <v>#VALUE!</v>
      </c>
    </row>
    <row r="75" spans="1:5" ht="29.25" customHeight="1" x14ac:dyDescent="0.25">
      <c r="A75" s="31"/>
      <c r="B75" s="51" t="s">
        <v>90</v>
      </c>
      <c r="C75" s="104" t="s">
        <v>89</v>
      </c>
      <c r="D75" s="105"/>
      <c r="E75" s="105"/>
    </row>
    <row r="76" spans="1:5" x14ac:dyDescent="0.25">
      <c r="A76" s="103">
        <v>3</v>
      </c>
      <c r="B76" s="106" t="s">
        <v>88</v>
      </c>
      <c r="C76" s="117" t="s">
        <v>93</v>
      </c>
      <c r="D76" s="56" t="s">
        <v>91</v>
      </c>
      <c r="E76" s="9" t="s">
        <v>92</v>
      </c>
    </row>
    <row r="77" spans="1:5" ht="15.75" thickBot="1" x14ac:dyDescent="0.3">
      <c r="A77" s="103"/>
      <c r="B77" s="107"/>
      <c r="C77" s="115"/>
      <c r="D77" s="115"/>
      <c r="E77" s="53"/>
    </row>
    <row r="78" spans="1:5" ht="27.75" customHeight="1" thickBot="1" x14ac:dyDescent="0.3">
      <c r="A78" s="50"/>
      <c r="B78" s="135" t="s">
        <v>97</v>
      </c>
      <c r="C78" s="136" t="str">
        <f>IF(AND(C69=1,C71=1),C55,IF(AND(C69=1,C71=2),C60,IF(AND(C69=1,C71=3),0,IF(AND(C69=2,C71=1),D55,IF(AND(C69=2,C71=2),D60,IF(AND(C69=2,C71=3),0,IF(AND(C69=3,C71=1),E55,IF(AND(C69=3,C71=2),E60,IF(AND(C69=3,C71=3),0,"ERROR")))))))))</f>
        <v>ERROR</v>
      </c>
    </row>
  </sheetData>
  <sheetProtection algorithmName="SHA-512" hashValue="PNpLR5ndk+1PSjG7cN9B9+1k7X3pW99zTmSTPj5yYgKn60dw28WBwgG+yKSQSJLKkGW7Mtxn/OT7mdshoEj9Hw==" saltValue="BAfF2yVTh2V0Q3E6YLpVxw==" spinCount="100000" sheet="1" objects="1" scenarios="1"/>
  <mergeCells count="28">
    <mergeCell ref="A76:A77"/>
    <mergeCell ref="C75:E75"/>
    <mergeCell ref="B76:B77"/>
    <mergeCell ref="B69:B70"/>
    <mergeCell ref="A69:A70"/>
    <mergeCell ref="A45:A46"/>
    <mergeCell ref="B45:B46"/>
    <mergeCell ref="B71:B72"/>
    <mergeCell ref="B60:B61"/>
    <mergeCell ref="A71:A72"/>
    <mergeCell ref="A47:E47"/>
    <mergeCell ref="B52:E52"/>
    <mergeCell ref="B57:E57"/>
    <mergeCell ref="B19:B20"/>
    <mergeCell ref="B40:E40"/>
    <mergeCell ref="A19:A20"/>
    <mergeCell ref="A2:E2"/>
    <mergeCell ref="A4:E4"/>
    <mergeCell ref="A3:E3"/>
    <mergeCell ref="B6:E6"/>
    <mergeCell ref="A5:E5"/>
    <mergeCell ref="A7:E7"/>
    <mergeCell ref="A8:E8"/>
    <mergeCell ref="A9:B9"/>
    <mergeCell ref="A14:B14"/>
    <mergeCell ref="A10:B10"/>
    <mergeCell ref="E10:E11"/>
    <mergeCell ref="E12:E13"/>
  </mergeCells>
  <conditionalFormatting sqref="C16">
    <cfRule type="expression" dxfId="13" priority="19">
      <formula>C16&lt;&gt;0</formula>
    </cfRule>
  </conditionalFormatting>
  <conditionalFormatting sqref="C19">
    <cfRule type="expression" dxfId="12" priority="15">
      <formula>C19&lt;&gt;0</formula>
    </cfRule>
  </conditionalFormatting>
  <conditionalFormatting sqref="D19">
    <cfRule type="expression" dxfId="11" priority="14">
      <formula>D19&lt;&gt;0</formula>
    </cfRule>
  </conditionalFormatting>
  <conditionalFormatting sqref="C21:C39">
    <cfRule type="expression" dxfId="10" priority="13">
      <formula>C21&lt;&gt;0</formula>
    </cfRule>
  </conditionalFormatting>
  <conditionalFormatting sqref="D21:D22">
    <cfRule type="expression" dxfId="9" priority="12">
      <formula>D21&lt;&gt;0</formula>
    </cfRule>
  </conditionalFormatting>
  <conditionalFormatting sqref="B42:E44">
    <cfRule type="expression" dxfId="8" priority="9">
      <formula>B42&lt;&gt;0</formula>
    </cfRule>
  </conditionalFormatting>
  <conditionalFormatting sqref="C69">
    <cfRule type="expression" dxfId="7" priority="8">
      <formula>C69&lt;&gt;0</formula>
    </cfRule>
  </conditionalFormatting>
  <conditionalFormatting sqref="C71">
    <cfRule type="expression" dxfId="6" priority="7">
      <formula>C71&lt;&gt;0</formula>
    </cfRule>
  </conditionalFormatting>
  <conditionalFormatting sqref="C77">
    <cfRule type="expression" dxfId="5" priority="6">
      <formula>C77&lt;&gt;0</formula>
    </cfRule>
  </conditionalFormatting>
  <conditionalFormatting sqref="D77">
    <cfRule type="expression" dxfId="4" priority="5">
      <formula>D77&lt;&gt;0</formula>
    </cfRule>
  </conditionalFormatting>
  <conditionalFormatting sqref="E77">
    <cfRule type="expression" dxfId="3" priority="4">
      <formula>E77&lt;&gt;0</formula>
    </cfRule>
  </conditionalFormatting>
  <conditionalFormatting sqref="D31:D33">
    <cfRule type="expression" dxfId="2" priority="3">
      <formula>D31&lt;&gt;0</formula>
    </cfRule>
  </conditionalFormatting>
  <conditionalFormatting sqref="D35">
    <cfRule type="expression" dxfId="1" priority="2">
      <formula>D35&lt;&gt;0</formula>
    </cfRule>
  </conditionalFormatting>
  <conditionalFormatting sqref="D36:D39">
    <cfRule type="expression" dxfId="0" priority="1">
      <formula>D36&lt;&gt;0</formula>
    </cfRule>
  </conditionalFormatting>
  <pageMargins left="0.70866141732283472" right="0.70866141732283472" top="0.74803149606299213" bottom="0.74803149606299213" header="0.31496062992125984" footer="0.31496062992125984"/>
  <pageSetup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Composite Application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anil shrma</dc:creator>
  <cp:lastModifiedBy>Anil Sharma</cp:lastModifiedBy>
  <cp:lastPrinted>2022-02-28T19:28:57Z</cp:lastPrinted>
  <dcterms:created xsi:type="dcterms:W3CDTF">2022-02-28T06:22:53Z</dcterms:created>
  <dcterms:modified xsi:type="dcterms:W3CDTF">2022-03-06T06:01:23Z</dcterms:modified>
</cp:coreProperties>
</file>